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fala\Desktop\"/>
    </mc:Choice>
  </mc:AlternateContent>
  <bookViews>
    <workbookView xWindow="120" yWindow="150" windowWidth="24915" windowHeight="12075"/>
  </bookViews>
  <sheets>
    <sheet name="D1 Ds-T" sheetId="1" r:id="rId1"/>
  </sheets>
  <calcPr calcId="152511"/>
</workbook>
</file>

<file path=xl/calcChain.xml><?xml version="1.0" encoding="utf-8"?>
<calcChain xmlns="http://schemas.openxmlformats.org/spreadsheetml/2006/main">
  <c r="F28" i="1" l="1"/>
  <c r="E28" i="1"/>
  <c r="D28" i="1"/>
  <c r="F27" i="1"/>
  <c r="F29" i="1" s="1"/>
  <c r="E27" i="1"/>
  <c r="E29" i="1" s="1"/>
  <c r="D27" i="1"/>
  <c r="G25" i="1"/>
  <c r="F25" i="1"/>
  <c r="E25" i="1"/>
  <c r="D25" i="1"/>
  <c r="G21" i="1"/>
  <c r="F21" i="1"/>
  <c r="E21" i="1"/>
  <c r="D21" i="1"/>
  <c r="D17" i="1"/>
  <c r="F16" i="1"/>
  <c r="E16" i="1"/>
  <c r="D16" i="1"/>
  <c r="F15" i="1"/>
  <c r="F17" i="1" s="1"/>
  <c r="E15" i="1"/>
  <c r="D15" i="1"/>
  <c r="F13" i="1"/>
  <c r="E13" i="1"/>
  <c r="G13" i="1" s="1"/>
  <c r="D13" i="1"/>
  <c r="F9" i="1"/>
  <c r="E9" i="1"/>
  <c r="D9" i="1"/>
  <c r="G9" i="1" l="1"/>
  <c r="D29" i="1"/>
  <c r="G29" i="1" s="1"/>
  <c r="E17" i="1"/>
  <c r="G17" i="1" s="1"/>
</calcChain>
</file>

<file path=xl/sharedStrings.xml><?xml version="1.0" encoding="utf-8"?>
<sst xmlns="http://schemas.openxmlformats.org/spreadsheetml/2006/main" count="32" uniqueCount="17">
  <si>
    <t>D1 Dubná Skala - Turany</t>
  </si>
  <si>
    <t>Namerané intenzity OA</t>
  </si>
  <si>
    <t>Predpoklad z CBA, OA</t>
  </si>
  <si>
    <t>Ø</t>
  </si>
  <si>
    <t>% z predpokladu CBA, OA</t>
  </si>
  <si>
    <t>Namerané intenzity NA</t>
  </si>
  <si>
    <t>Predpoklad z CBA, NA</t>
  </si>
  <si>
    <t>% z predpokladu CBA, NA</t>
  </si>
  <si>
    <t>Namerané intenzity OA+NA</t>
  </si>
  <si>
    <t>Predpoklad z CBA, OA+NA</t>
  </si>
  <si>
    <t>% z predpokladu CBA, OA+NA</t>
  </si>
  <si>
    <t>križovatka Dubná Skala - 
križovatka privádzač Martin</t>
  </si>
  <si>
    <t xml:space="preserve">úsek na D1 : </t>
  </si>
  <si>
    <t>križovatka privádzač  Martin - križovatka Turany</t>
  </si>
  <si>
    <t>Pozn :</t>
  </si>
  <si>
    <t xml:space="preserve"> - dopravná prognóza bola vypracovaná firmou HBH Projekt v roku 2011</t>
  </si>
  <si>
    <t xml:space="preserve"> - metodika výpočtu dopravnej prognózy je súčasťou dopravného modelu, ktorý je k dispozícii na MDV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</si>
</sst>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5" fillId="4" borderId="1" xfId="0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0" fillId="2" borderId="4" xfId="0" applyFill="1" applyBorder="1"/>
    <xf numFmtId="0" fontId="3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/>
    <xf numFmtId="49" fontId="0" fillId="2" borderId="0" xfId="0" applyNumberForma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">
    <cellStyle name="Normálne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34"/>
  <sheetViews>
    <sheetView tabSelected="1" workbookViewId="0">
      <selection activeCell="B35" sqref="B35"/>
    </sheetView>
  </sheetViews>
  <sheetFormatPr defaultRowHeight="15" x14ac:dyDescent="0.25"/>
  <cols>
    <col min="1" max="1" width="9.140625" style="1"/>
    <col min="2" max="2" width="45.42578125" style="1" customWidth="1"/>
    <col min="3" max="3" width="23.42578125" style="1" customWidth="1"/>
    <col min="4" max="16384" width="9.140625" style="1"/>
  </cols>
  <sheetData>
    <row r="5" spans="2:8" ht="4.5" customHeight="1" x14ac:dyDescent="0.25"/>
    <row r="6" spans="2:8" ht="30.75" customHeight="1" x14ac:dyDescent="0.25">
      <c r="B6" s="2" t="s">
        <v>0</v>
      </c>
      <c r="C6" s="18"/>
      <c r="D6" s="4">
        <v>2016</v>
      </c>
      <c r="E6" s="4">
        <v>2017</v>
      </c>
      <c r="F6" s="4">
        <v>2018</v>
      </c>
      <c r="G6" s="5"/>
      <c r="H6" s="6"/>
    </row>
    <row r="7" spans="2:8" x14ac:dyDescent="0.25">
      <c r="B7" s="7"/>
      <c r="C7" s="8" t="s">
        <v>1</v>
      </c>
      <c r="D7" s="9">
        <v>8227</v>
      </c>
      <c r="E7" s="9">
        <v>8060</v>
      </c>
      <c r="F7" s="9">
        <v>8973</v>
      </c>
      <c r="G7" s="5"/>
      <c r="H7" s="6"/>
    </row>
    <row r="8" spans="2:8" x14ac:dyDescent="0.25">
      <c r="B8" s="7"/>
      <c r="C8" s="10" t="s">
        <v>2</v>
      </c>
      <c r="D8" s="11">
        <v>17572</v>
      </c>
      <c r="E8" s="11">
        <v>18260</v>
      </c>
      <c r="F8" s="11">
        <v>18948.600000000002</v>
      </c>
      <c r="G8" s="12" t="s">
        <v>3</v>
      </c>
    </row>
    <row r="9" spans="2:8" x14ac:dyDescent="0.25">
      <c r="B9" s="7"/>
      <c r="C9" s="13" t="s">
        <v>4</v>
      </c>
      <c r="D9" s="14">
        <f t="shared" ref="D9:F9" si="0">D7/D8</f>
        <v>0.46818802640564533</v>
      </c>
      <c r="E9" s="14">
        <f t="shared" si="0"/>
        <v>0.44140197152245347</v>
      </c>
      <c r="F9" s="14">
        <f t="shared" si="0"/>
        <v>0.47354421962572429</v>
      </c>
      <c r="G9" s="15">
        <f>AVERAGE(D9:F9)</f>
        <v>0.4610447391846077</v>
      </c>
    </row>
    <row r="10" spans="2:8" x14ac:dyDescent="0.25">
      <c r="B10" s="19" t="s">
        <v>12</v>
      </c>
      <c r="C10" s="13"/>
      <c r="D10" s="3"/>
      <c r="E10" s="3"/>
      <c r="F10" s="3"/>
      <c r="G10" s="5"/>
    </row>
    <row r="11" spans="2:8" ht="15" customHeight="1" x14ac:dyDescent="0.25">
      <c r="B11" s="22" t="s">
        <v>11</v>
      </c>
      <c r="C11" s="8" t="s">
        <v>5</v>
      </c>
      <c r="D11" s="9">
        <v>2984</v>
      </c>
      <c r="E11" s="9">
        <v>3305</v>
      </c>
      <c r="F11" s="9">
        <v>3290</v>
      </c>
      <c r="G11" s="5"/>
    </row>
    <row r="12" spans="2:8" ht="15" customHeight="1" x14ac:dyDescent="0.25">
      <c r="B12" s="22"/>
      <c r="C12" s="10" t="s">
        <v>6</v>
      </c>
      <c r="D12" s="11">
        <v>6035</v>
      </c>
      <c r="E12" s="11">
        <v>6223.6</v>
      </c>
      <c r="F12" s="11">
        <v>6412.4000000000005</v>
      </c>
      <c r="G12" s="12" t="s">
        <v>3</v>
      </c>
    </row>
    <row r="13" spans="2:8" ht="15" customHeight="1" x14ac:dyDescent="0.25">
      <c r="B13" s="22"/>
      <c r="C13" s="13" t="s">
        <v>7</v>
      </c>
      <c r="D13" s="14">
        <f t="shared" ref="D13:F13" si="1">D11/D12</f>
        <v>0.4944490472245236</v>
      </c>
      <c r="E13" s="14">
        <f t="shared" si="1"/>
        <v>0.53104312616492055</v>
      </c>
      <c r="F13" s="14">
        <f t="shared" si="1"/>
        <v>0.51306842991703572</v>
      </c>
      <c r="G13" s="15">
        <f>AVERAGE(D13:F13)</f>
        <v>0.51285353443549331</v>
      </c>
    </row>
    <row r="14" spans="2:8" x14ac:dyDescent="0.25">
      <c r="B14" s="7"/>
      <c r="C14" s="13"/>
      <c r="D14" s="3"/>
      <c r="E14" s="3"/>
      <c r="F14" s="3"/>
      <c r="G14" s="5"/>
    </row>
    <row r="15" spans="2:8" x14ac:dyDescent="0.25">
      <c r="B15" s="7"/>
      <c r="C15" s="8" t="s">
        <v>8</v>
      </c>
      <c r="D15" s="9">
        <f>D7+D11</f>
        <v>11211</v>
      </c>
      <c r="E15" s="9">
        <f>E7+E11</f>
        <v>11365</v>
      </c>
      <c r="F15" s="9">
        <f>F7+F11</f>
        <v>12263</v>
      </c>
      <c r="G15" s="5"/>
    </row>
    <row r="16" spans="2:8" x14ac:dyDescent="0.25">
      <c r="B16" s="7"/>
      <c r="C16" s="10" t="s">
        <v>9</v>
      </c>
      <c r="D16" s="11">
        <f t="shared" ref="D16:F16" si="2">D8+D12</f>
        <v>23607</v>
      </c>
      <c r="E16" s="11">
        <f t="shared" si="2"/>
        <v>24483.599999999999</v>
      </c>
      <c r="F16" s="11">
        <f t="shared" si="2"/>
        <v>25361.000000000004</v>
      </c>
      <c r="G16" s="12" t="s">
        <v>3</v>
      </c>
    </row>
    <row r="17" spans="2:7" x14ac:dyDescent="0.25">
      <c r="B17" s="7"/>
      <c r="C17" s="13" t="s">
        <v>10</v>
      </c>
      <c r="D17" s="14">
        <f t="shared" ref="D17:F17" si="3">D15/D16</f>
        <v>0.47490151226331173</v>
      </c>
      <c r="E17" s="14">
        <f t="shared" si="3"/>
        <v>0.46418827296639387</v>
      </c>
      <c r="F17" s="14">
        <f t="shared" si="3"/>
        <v>0.48353771538977164</v>
      </c>
      <c r="G17" s="15">
        <f>AVERAGE(D17:F17)</f>
        <v>0.47420916687315912</v>
      </c>
    </row>
    <row r="18" spans="2:7" x14ac:dyDescent="0.25">
      <c r="B18" s="16"/>
      <c r="C18" s="16"/>
      <c r="D18" s="16"/>
      <c r="E18" s="16"/>
      <c r="F18" s="3"/>
      <c r="G18" s="5"/>
    </row>
    <row r="19" spans="2:7" x14ac:dyDescent="0.25">
      <c r="B19" s="7"/>
      <c r="C19" s="8" t="s">
        <v>1</v>
      </c>
      <c r="D19" s="9">
        <v>9202</v>
      </c>
      <c r="E19" s="9">
        <v>9145</v>
      </c>
      <c r="F19" s="9">
        <v>10559</v>
      </c>
      <c r="G19" s="5"/>
    </row>
    <row r="20" spans="2:7" x14ac:dyDescent="0.25">
      <c r="B20" s="7"/>
      <c r="C20" s="10" t="s">
        <v>2</v>
      </c>
      <c r="D20" s="11">
        <v>14917</v>
      </c>
      <c r="E20" s="11">
        <v>15328.400000000001</v>
      </c>
      <c r="F20" s="11">
        <v>15739.600000000002</v>
      </c>
      <c r="G20" s="12" t="s">
        <v>3</v>
      </c>
    </row>
    <row r="21" spans="2:7" x14ac:dyDescent="0.25">
      <c r="B21" s="7"/>
      <c r="C21" s="13" t="s">
        <v>4</v>
      </c>
      <c r="D21" s="14">
        <f t="shared" ref="D21:F21" si="4">D19/D20</f>
        <v>0.61688006971911247</v>
      </c>
      <c r="E21" s="14">
        <f t="shared" si="4"/>
        <v>0.59660499465045269</v>
      </c>
      <c r="F21" s="14">
        <f t="shared" si="4"/>
        <v>0.67085567612899932</v>
      </c>
      <c r="G21" s="15">
        <f>AVERAGE(D21:F21)</f>
        <v>0.62811358016618823</v>
      </c>
    </row>
    <row r="22" spans="2:7" x14ac:dyDescent="0.25">
      <c r="B22" s="19" t="s">
        <v>12</v>
      </c>
      <c r="C22" s="13"/>
      <c r="D22" s="3"/>
      <c r="E22" s="3"/>
      <c r="F22" s="3"/>
      <c r="G22" s="5"/>
    </row>
    <row r="23" spans="2:7" x14ac:dyDescent="0.25">
      <c r="B23" s="22" t="s">
        <v>13</v>
      </c>
      <c r="C23" s="8" t="s">
        <v>5</v>
      </c>
      <c r="D23" s="9">
        <v>2840</v>
      </c>
      <c r="E23" s="9">
        <v>3085</v>
      </c>
      <c r="F23" s="9">
        <v>3317</v>
      </c>
      <c r="G23" s="5"/>
    </row>
    <row r="24" spans="2:7" x14ac:dyDescent="0.25">
      <c r="B24" s="23"/>
      <c r="C24" s="10" t="s">
        <v>6</v>
      </c>
      <c r="D24" s="11">
        <v>5004.8</v>
      </c>
      <c r="E24" s="11">
        <v>5167.6000000000004</v>
      </c>
      <c r="F24" s="11">
        <v>5330.4000000000005</v>
      </c>
      <c r="G24" s="12" t="s">
        <v>3</v>
      </c>
    </row>
    <row r="25" spans="2:7" x14ac:dyDescent="0.25">
      <c r="B25" s="23"/>
      <c r="C25" s="13" t="s">
        <v>7</v>
      </c>
      <c r="D25" s="14">
        <f t="shared" ref="D25:F25" si="5">D23/D24</f>
        <v>0.56745524296675187</v>
      </c>
      <c r="E25" s="14">
        <f t="shared" si="5"/>
        <v>0.59698893103181361</v>
      </c>
      <c r="F25" s="14">
        <f t="shared" si="5"/>
        <v>0.62227975386462553</v>
      </c>
      <c r="G25" s="15">
        <f>AVERAGE(D25:F25)</f>
        <v>0.59557464262106363</v>
      </c>
    </row>
    <row r="26" spans="2:7" x14ac:dyDescent="0.25">
      <c r="B26" s="7"/>
      <c r="C26" s="13"/>
      <c r="D26" s="3"/>
      <c r="E26" s="3"/>
      <c r="F26" s="3"/>
      <c r="G26" s="5"/>
    </row>
    <row r="27" spans="2:7" x14ac:dyDescent="0.25">
      <c r="B27" s="7"/>
      <c r="C27" s="8" t="s">
        <v>8</v>
      </c>
      <c r="D27" s="9">
        <f>D19+D23</f>
        <v>12042</v>
      </c>
      <c r="E27" s="9">
        <f>E19+E23</f>
        <v>12230</v>
      </c>
      <c r="F27" s="9">
        <f>F19+F23</f>
        <v>13876</v>
      </c>
      <c r="G27" s="5"/>
    </row>
    <row r="28" spans="2:7" x14ac:dyDescent="0.25">
      <c r="B28" s="7"/>
      <c r="C28" s="10" t="s">
        <v>9</v>
      </c>
      <c r="D28" s="11">
        <f t="shared" ref="D28:F28" si="6">D20+D24</f>
        <v>19921.8</v>
      </c>
      <c r="E28" s="11">
        <f t="shared" si="6"/>
        <v>20496</v>
      </c>
      <c r="F28" s="11">
        <f t="shared" si="6"/>
        <v>21070.000000000004</v>
      </c>
      <c r="G28" s="12" t="s">
        <v>3</v>
      </c>
    </row>
    <row r="29" spans="2:7" x14ac:dyDescent="0.25">
      <c r="B29" s="17"/>
      <c r="C29" s="13" t="s">
        <v>10</v>
      </c>
      <c r="D29" s="14">
        <f t="shared" ref="D29:F29" si="7">D27/D28</f>
        <v>0.60446345209770203</v>
      </c>
      <c r="E29" s="14">
        <f t="shared" si="7"/>
        <v>0.5967017954722873</v>
      </c>
      <c r="F29" s="14">
        <f t="shared" si="7"/>
        <v>0.65856668248694816</v>
      </c>
      <c r="G29" s="15">
        <f>AVERAGE(D29:F29)</f>
        <v>0.61991064335231261</v>
      </c>
    </row>
    <row r="30" spans="2:7" ht="15" customHeight="1" x14ac:dyDescent="0.25">
      <c r="B30" s="6"/>
    </row>
    <row r="32" spans="2:7" x14ac:dyDescent="0.25">
      <c r="B32" s="20" t="s">
        <v>14</v>
      </c>
    </row>
    <row r="33" spans="2:2" x14ac:dyDescent="0.25">
      <c r="B33" s="21" t="s">
        <v>15</v>
      </c>
    </row>
    <row r="34" spans="2:2" x14ac:dyDescent="0.25">
      <c r="B34" s="21" t="s">
        <v>16</v>
      </c>
    </row>
  </sheetData>
  <mergeCells count="2">
    <mergeCell ref="B11:B13"/>
    <mergeCell ref="B23:B25"/>
  </mergeCells>
  <conditionalFormatting sqref="E17:F17 E13:F13 E9:F9 D21:F21 D25:F25 D29:F29">
    <cfRule type="cellIs" dxfId="23" priority="22" operator="lessThan">
      <formula>1</formula>
    </cfRule>
    <cfRule type="cellIs" dxfId="22" priority="23" operator="greaterThan">
      <formula>1</formula>
    </cfRule>
    <cfRule type="cellIs" dxfId="21" priority="24" operator="greaterThan">
      <formula>100</formula>
    </cfRule>
  </conditionalFormatting>
  <conditionalFormatting sqref="G13">
    <cfRule type="cellIs" dxfId="20" priority="16" operator="lessThan">
      <formula>1</formula>
    </cfRule>
    <cfRule type="cellIs" dxfId="19" priority="17" operator="greaterThan">
      <formula>1</formula>
    </cfRule>
    <cfRule type="cellIs" dxfId="18" priority="18" operator="greaterThan">
      <formula>100</formula>
    </cfRule>
  </conditionalFormatting>
  <conditionalFormatting sqref="G9">
    <cfRule type="cellIs" dxfId="17" priority="19" operator="lessThan">
      <formula>1</formula>
    </cfRule>
    <cfRule type="cellIs" dxfId="16" priority="20" operator="greaterThan">
      <formula>1</formula>
    </cfRule>
    <cfRule type="cellIs" dxfId="15" priority="21" operator="greaterThan">
      <formula>100</formula>
    </cfRule>
  </conditionalFormatting>
  <conditionalFormatting sqref="G17">
    <cfRule type="cellIs" dxfId="14" priority="13" operator="lessThan">
      <formula>1</formula>
    </cfRule>
    <cfRule type="cellIs" dxfId="13" priority="14" operator="greaterThan">
      <formula>1</formula>
    </cfRule>
    <cfRule type="cellIs" dxfId="12" priority="15" operator="greaterThan">
      <formula>100</formula>
    </cfRule>
  </conditionalFormatting>
  <conditionalFormatting sqref="G25">
    <cfRule type="cellIs" dxfId="11" priority="7" operator="lessThan">
      <formula>1</formula>
    </cfRule>
    <cfRule type="cellIs" dxfId="10" priority="8" operator="greaterThan">
      <formula>1</formula>
    </cfRule>
    <cfRule type="cellIs" dxfId="9" priority="9" operator="greaterThan">
      <formula>100</formula>
    </cfRule>
  </conditionalFormatting>
  <conditionalFormatting sqref="G21">
    <cfRule type="cellIs" dxfId="8" priority="10" operator="lessThan">
      <formula>1</formula>
    </cfRule>
    <cfRule type="cellIs" dxfId="7" priority="11" operator="greaterThan">
      <formula>1</formula>
    </cfRule>
    <cfRule type="cellIs" dxfId="6" priority="12" operator="greaterThan">
      <formula>100</formula>
    </cfRule>
  </conditionalFormatting>
  <conditionalFormatting sqref="G29">
    <cfRule type="cellIs" dxfId="5" priority="4" operator="lessThan">
      <formula>1</formula>
    </cfRule>
    <cfRule type="cellIs" dxfId="4" priority="5" operator="greaterThan">
      <formula>1</formula>
    </cfRule>
    <cfRule type="cellIs" dxfId="3" priority="6" operator="greaterThan">
      <formula>100</formula>
    </cfRule>
  </conditionalFormatting>
  <conditionalFormatting sqref="D17 D13 D9">
    <cfRule type="cellIs" dxfId="2" priority="1" operator="lessThan">
      <formula>1</formula>
    </cfRule>
    <cfRule type="cellIs" dxfId="1" priority="2" operator="greaterThan">
      <formula>1</formula>
    </cfRule>
    <cfRule type="cellIs" dxfId="0" priority="3" operator="greaterThan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D1 Ds-T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Vajdiak, Peter</dc:creator>
  <cp:lastModifiedBy>Dufala, Vladimír</cp:lastModifiedBy>
  <dcterms:created xsi:type="dcterms:W3CDTF">2019-06-17T09:14:40Z</dcterms:created>
  <dcterms:modified xsi:type="dcterms:W3CDTF">2019-06-21T06:41:35Z</dcterms:modified>
</cp:coreProperties>
</file>